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9465"/>
  </bookViews>
  <sheets>
    <sheet name="2014 уточнен  подконтр 201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52" i="2" l="1"/>
  <c r="E60" i="2"/>
  <c r="D60" i="2"/>
  <c r="E56" i="2"/>
  <c r="E52" i="2"/>
  <c r="E42" i="2"/>
  <c r="H42" i="2" s="1"/>
  <c r="D42" i="2"/>
  <c r="D36" i="2"/>
  <c r="E35" i="2"/>
  <c r="E27" i="2"/>
  <c r="H27" i="2" s="1"/>
  <c r="D27" i="2"/>
  <c r="D21" i="2"/>
  <c r="E18" i="2"/>
  <c r="D18" i="2"/>
  <c r="E17" i="2"/>
  <c r="D17" i="2"/>
  <c r="E16" i="2"/>
  <c r="D16" i="2" l="1"/>
</calcChain>
</file>

<file path=xl/sharedStrings.xml><?xml version="1.0" encoding="utf-8"?>
<sst xmlns="http://schemas.openxmlformats.org/spreadsheetml/2006/main" count="202" uniqueCount="144">
  <si>
    <t>№</t>
  </si>
  <si>
    <t>Ед. изм.</t>
  </si>
  <si>
    <t>1</t>
  </si>
  <si>
    <t>1.1</t>
  </si>
  <si>
    <t>1.2</t>
  </si>
  <si>
    <t>1.3</t>
  </si>
  <si>
    <t>Отчисления на социальные нужды</t>
  </si>
  <si>
    <t>Налог на прибыль</t>
  </si>
  <si>
    <t>Плата за аренду имущества</t>
  </si>
  <si>
    <t>3</t>
  </si>
  <si>
    <t>Информация</t>
  </si>
  <si>
    <t>о структуре и объёмах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</si>
  <si>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</t>
  </si>
  <si>
    <t>ОАО "Трест Гидромонтаж"</t>
  </si>
  <si>
    <t>ИНН</t>
  </si>
  <si>
    <t>КПП</t>
  </si>
  <si>
    <t>п/п</t>
  </si>
  <si>
    <t>Показатель</t>
  </si>
  <si>
    <t>план</t>
  </si>
  <si>
    <t>факт</t>
  </si>
  <si>
    <t>Примечание</t>
  </si>
  <si>
    <t>I</t>
  </si>
  <si>
    <t>Структура затрат</t>
  </si>
  <si>
    <t>Необходимая валовая выручка на модержание</t>
  </si>
  <si>
    <t>тыс. руб.</t>
  </si>
  <si>
    <t>Подконтрольные расходы, всего</t>
  </si>
  <si>
    <t>1.1.1</t>
  </si>
  <si>
    <t>Материальные расходы, всего</t>
  </si>
  <si>
    <t>в том числе на сырье, материалы, запасные части, инструмент, тиопливо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</si>
  <si>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</si>
  <si>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</si>
  <si>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1.1.1.2</t>
  </si>
  <si>
    <t>1.1.1.1</t>
  </si>
  <si>
    <t>1.1.1.3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</si>
  <si>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</si>
  <si>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</si>
  <si>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</si>
  <si>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</si>
  <si>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</si>
  <si>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</si>
  <si>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</si>
  <si>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</si>
  <si>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</si>
  <si>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</si>
  <si>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</si>
  <si>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</si>
  <si>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</si>
  <si>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</si>
  <si>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</si>
  <si>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</si>
  <si>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</si>
  <si>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1.2.1</t>
  </si>
  <si>
    <t>Оплата услуг ОАО "ФСК ЕАС"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</si>
  <si>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</si>
  <si>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</si>
  <si>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</si>
  <si>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</si>
  <si>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Долгосрочный период регулирования:</t>
  </si>
  <si>
    <t>2012-2014 гг.</t>
  </si>
  <si>
    <t>1.2.5</t>
  </si>
  <si>
    <t>Расходы на возврат и обслуживание долгсрочных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</si>
  <si>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</si>
  <si>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</si>
  <si>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</si>
  <si>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</si>
  <si>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</si>
  <si>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</si>
  <si>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</si>
  <si>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</si>
  <si>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</si>
  <si>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</si>
  <si>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</si>
  <si>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</si>
  <si>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</si>
  <si>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</si>
  <si>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</si>
  <si>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</si>
  <si>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</si>
  <si>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</si>
  <si>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</si>
  <si>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Справочно:</t>
  </si>
  <si>
    <t>Объём технологических потерь</t>
  </si>
  <si>
    <t>МВт.ч</t>
  </si>
  <si>
    <t>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</si>
  <si>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</si>
  <si>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объёмов затрат на оказание услуг по передаче электрической энергии сетевыми организациями</t>
  </si>
  <si>
    <t>Х</t>
  </si>
  <si>
    <t xml:space="preserve">1 </t>
  </si>
  <si>
    <t>Общее количество точек подключения на конец года</t>
  </si>
  <si>
    <t>шт</t>
  </si>
  <si>
    <t>2</t>
  </si>
  <si>
    <t>Трансформаторная мощность подстанций, всего</t>
  </si>
  <si>
    <t>Мва</t>
  </si>
  <si>
    <t>2.n</t>
  </si>
  <si>
    <t>Количество условных единиц по линиям электропередач, всего</t>
  </si>
  <si>
    <t>у.е.</t>
  </si>
  <si>
    <t>3.n</t>
  </si>
  <si>
    <r>
      <t xml:space="preserve">в том числе количество условных единиц по линиям электропередач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</si>
  <si>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4</t>
  </si>
  <si>
    <t>Количество условных единиц по подстанциям, всего</t>
  </si>
  <si>
    <t>4.n</t>
  </si>
  <si>
    <r>
      <t xml:space="preserve">в том числе количество условных единиц по подстанциям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</si>
  <si>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5</t>
  </si>
  <si>
    <t>Длина линий электропередач, всего</t>
  </si>
  <si>
    <t>км</t>
  </si>
  <si>
    <t>5.n</t>
  </si>
  <si>
    <r>
      <t xml:space="preserve">в том числе длина линий электропередач  на </t>
    </r>
    <r>
      <rPr>
        <sz val="12"/>
        <rFont val="Calibri"/>
        <family val="2"/>
        <charset val="204"/>
      </rPr>
      <t>ⁱ</t>
    </r>
    <r>
      <rPr>
        <sz val="10.8"/>
        <rFont val="Calibri"/>
        <family val="2"/>
        <charset val="204"/>
      </rPr>
      <t xml:space="preserve"> уровне напряжения</t>
    </r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</si>
  <si>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</si>
  <si>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</si>
  <si>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</si>
  <si>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</si>
  <si>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</si>
  <si>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</si>
  <si>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</si>
  <si>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</si>
  <si>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</t>
  </si>
  <si>
    <t>31,78/81,55</t>
  </si>
  <si>
    <t>Прочие подконтрольные расходы (с расшифровкой), всего</t>
  </si>
  <si>
    <t>обеспечение нормальных условий труда и техники безопасности</t>
  </si>
  <si>
    <t>расходы на обучение персонала</t>
  </si>
  <si>
    <t>Справочно: расходы на ремонт, всего (пункт 1.1.1.2 + пункт 1.1.2.1 + пункт 1.1.1.3.1</t>
  </si>
  <si>
    <t>общеэксплуатационные расходы</t>
  </si>
  <si>
    <t>программное обеспечение, лицензии</t>
  </si>
  <si>
    <t>расходы на содержание зданий и помещений (по регулируемым тарифам)</t>
  </si>
  <si>
    <t>Генеральный директор</t>
  </si>
  <si>
    <t>М. П. Шилин</t>
  </si>
  <si>
    <t>факт-средняя за год</t>
  </si>
  <si>
    <t>материалы, используемые при ремонте хоз.способом</t>
  </si>
  <si>
    <t>отражены затраты на ремонт трансфоматоров в ЦРМЗ, ремонт подрядным способом не производился</t>
  </si>
  <si>
    <t xml:space="preserve">затраты на спецодежду отражены в затратах на охрану труда, раньше затраты на спецодежду отражались по статье материалы </t>
  </si>
  <si>
    <t>планом не предусмотрены затраты на тех.обслуживание узла тепловой энергии</t>
  </si>
  <si>
    <t>работы и услуги непроизводственного характера</t>
  </si>
  <si>
    <t>работы и услуги производственного характера</t>
  </si>
  <si>
    <t>включены затраты на спец.одежду в сумме 105,5 т. р.</t>
  </si>
  <si>
    <t>превышение связано с приемом на работу 3 человек ИТР</t>
  </si>
  <si>
    <t>в течение года выплачены премии юбилярам и единовременные поощрения</t>
  </si>
  <si>
    <t>с вводом основных средст увеличился налог на имущество</t>
  </si>
  <si>
    <t>для закрепления кадров в середине 2012 года повышены тарифные ставки на 30% и размер месячной премии до 40%</t>
  </si>
  <si>
    <t>ввод основных средств в 2013 г. на 6006,2 т. р., в 2014 г. на 3250,7 т. р.</t>
  </si>
  <si>
    <t>106,65                215,87</t>
  </si>
  <si>
    <t>СН2                                                               НН</t>
  </si>
  <si>
    <r>
      <t xml:space="preserve">в том числе трансформаторная мощность подстанций на </t>
    </r>
    <r>
      <rPr>
        <sz val="12"/>
        <rFont val="Calibri"/>
        <family val="2"/>
        <charset val="204"/>
      </rPr>
      <t>ⁱ</t>
    </r>
    <r>
      <rPr>
        <sz val="12"/>
        <rFont val="Calibri"/>
        <family val="2"/>
        <charset val="204"/>
        <scheme val="minor"/>
      </rPr>
      <t xml:space="preserve"> уровне напряжения </t>
    </r>
  </si>
  <si>
    <t>СН2</t>
  </si>
  <si>
    <t>30,47               79,95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</si>
</sst>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0.8"/>
      <name val="Calibri"/>
      <family val="2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0" fillId="0" borderId="0" xfId="0" applyFont="1" applyFill="1"/>
    <xf numFmtId="0" fontId="2" fillId="0" borderId="0" xfId="0" applyFont="1" applyFill="1" applyAlignment="1">
      <alignment horizontal="left" wrapText="1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left" vertical="center" wrapText="1"/>
    </xf>
    <xf numFmtId="49" fontId="5" fillId="0" borderId="6" xfId="0" applyNumberFormat="1" applyFont="1" applyFill="1" applyBorder="1" applyAlignment="1" applyProtection="1">
      <alignment horizontal="left" vertical="center" wrapText="1" shrinkToFit="1"/>
    </xf>
    <xf numFmtId="49" fontId="6" fillId="0" borderId="14" xfId="0" applyNumberFormat="1" applyFont="1" applyFill="1" applyBorder="1" applyAlignment="1" applyProtection="1">
      <alignment horizontal="left" vertical="center" wrapText="1" shrinkToFit="1"/>
    </xf>
    <xf numFmtId="49" fontId="6" fillId="0" borderId="6" xfId="0" applyNumberFormat="1" applyFont="1" applyFill="1" applyBorder="1" applyAlignment="1" applyProtection="1">
      <alignment horizontal="left" vertical="center" wrapText="1"/>
    </xf>
    <xf numFmtId="49" fontId="6" fillId="0" borderId="13" xfId="0" applyNumberFormat="1" applyFont="1" applyFill="1" applyBorder="1" applyAlignment="1" applyProtection="1">
      <alignment horizontal="left" vertical="center" wrapText="1" shrinkToFit="1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49" fontId="7" fillId="0" borderId="6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left" vertical="center" wrapText="1" shrinkToFit="1"/>
    </xf>
    <xf numFmtId="49" fontId="8" fillId="0" borderId="6" xfId="0" applyNumberFormat="1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>
      <alignment horizontal="left" vertical="center" wrapText="1" shrinkToFit="1"/>
    </xf>
    <xf numFmtId="0" fontId="8" fillId="0" borderId="13" xfId="0" applyFont="1" applyFill="1" applyBorder="1" applyAlignment="1">
      <alignment horizontal="left" vertical="center" wrapText="1" shrinkToFit="1"/>
    </xf>
    <xf numFmtId="0" fontId="8" fillId="0" borderId="14" xfId="0" applyFont="1" applyFill="1" applyBorder="1" applyAlignment="1">
      <alignment horizontal="right" vertical="center" wrapText="1" shrinkToFit="1"/>
    </xf>
    <xf numFmtId="0" fontId="10" fillId="0" borderId="14" xfId="0" applyFont="1" applyFill="1" applyBorder="1" applyAlignment="1">
      <alignment horizontal="right" vertical="center" wrapText="1" shrinkToFit="1"/>
    </xf>
    <xf numFmtId="49" fontId="6" fillId="0" borderId="14" xfId="0" applyNumberFormat="1" applyFont="1" applyFill="1" applyBorder="1" applyAlignment="1" applyProtection="1">
      <alignment horizontal="center" vertical="center" wrapText="1" shrinkToFi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>
      <alignment horizontal="left" vertical="center" wrapText="1" shrinkToFit="1"/>
    </xf>
    <xf numFmtId="49" fontId="6" fillId="0" borderId="5" xfId="0" applyNumberFormat="1" applyFont="1" applyFill="1" applyBorder="1" applyAlignment="1" applyProtection="1">
      <alignment horizontal="left" vertical="center" wrapText="1" shrinkToFit="1"/>
    </xf>
    <xf numFmtId="49" fontId="6" fillId="0" borderId="12" xfId="0" applyNumberFormat="1" applyFont="1" applyFill="1" applyBorder="1" applyAlignment="1" applyProtection="1">
      <alignment horizontal="left" vertical="center" wrapText="1" shrinkToFit="1"/>
    </xf>
    <xf numFmtId="49" fontId="6" fillId="0" borderId="17" xfId="0" applyNumberFormat="1" applyFont="1" applyFill="1" applyBorder="1" applyAlignment="1" applyProtection="1">
      <alignment horizontal="left" vertical="center" wrapText="1" shrinkToFit="1"/>
    </xf>
    <xf numFmtId="0" fontId="8" fillId="0" borderId="19" xfId="0" applyFont="1" applyFill="1" applyBorder="1" applyAlignment="1">
      <alignment horizontal="left" vertical="center" wrapText="1" shrinkToFit="1"/>
    </xf>
    <xf numFmtId="49" fontId="6" fillId="0" borderId="3" xfId="0" applyNumberFormat="1" applyFont="1" applyFill="1" applyBorder="1" applyAlignment="1" applyProtection="1">
      <alignment horizontal="left" vertical="center" wrapText="1" shrinkToFit="1"/>
    </xf>
    <xf numFmtId="49" fontId="7" fillId="0" borderId="6" xfId="0" applyNumberFormat="1" applyFont="1" applyFill="1" applyBorder="1" applyAlignment="1" applyProtection="1">
      <alignment vertical="center" wrapText="1"/>
      <protection locked="0"/>
    </xf>
    <xf numFmtId="164" fontId="2" fillId="0" borderId="4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Fill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49" fontId="6" fillId="2" borderId="14" xfId="0" applyNumberFormat="1" applyFont="1" applyFill="1" applyBorder="1" applyAlignment="1" applyProtection="1">
      <alignment horizontal="left" vertical="center" wrapText="1" shrinkToFit="1"/>
    </xf>
    <xf numFmtId="164" fontId="3" fillId="4" borderId="6" xfId="0" applyNumberFormat="1" applyFont="1" applyFill="1" applyBorder="1" applyAlignment="1">
      <alignment horizontal="center"/>
    </xf>
    <xf numFmtId="164" fontId="3" fillId="5" borderId="6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left" vertical="center" wrapText="1" shrinkToFit="1"/>
    </xf>
    <xf numFmtId="164" fontId="2" fillId="5" borderId="6" xfId="0" applyNumberFormat="1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 vertical="center" wrapText="1" shrinkToFit="1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164" fontId="3" fillId="0" borderId="17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 wrapText="1" shrinkToFi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 shrinkToFit="1"/>
    </xf>
    <xf numFmtId="164" fontId="2" fillId="0" borderId="0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center" wrapText="1"/>
    </xf>
    <xf numFmtId="4" fontId="0" fillId="0" borderId="6" xfId="0" applyNumberForma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23" xfId="0" applyFill="1" applyBorder="1" applyAlignment="1">
      <alignment wrapText="1"/>
    </xf>
    <xf numFmtId="4" fontId="3" fillId="0" borderId="6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" xfId="0" applyNumberFormat="1" applyFont="1" applyFill="1" applyBorder="1" applyAlignment="1" applyProtection="1">
      <alignment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wrapText="1"/>
    </xf>
    <xf numFmtId="1" fontId="2" fillId="0" borderId="11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93"/>
  <sheetViews>
    <sheetView tabSelected="1" zoomScale="90" zoomScaleNormal="90" workbookViewId="0">
      <selection activeCell="M19" sqref="M19"/>
    </sheetView>
  </sheetViews>
  <sheetFormatPr defaultRowHeight="15" x14ac:dyDescent="0.25"/>
  <cols>
    <col min="1" max="1" width="9.28515625" style="1" customWidth="1"/>
    <col min="2" max="2" width="45.5703125" style="1" customWidth="1"/>
    <col min="3" max="3" width="10.85546875" style="4" customWidth="1"/>
    <col min="4" max="4" width="11.140625" style="40" customWidth="1"/>
    <col min="5" max="5" width="11.7109375" style="40" customWidth="1"/>
    <col min="6" max="6" width="30.85546875" style="65" customWidth="1"/>
    <col min="7" max="7" width="9.140625" style="1"/>
    <col min="8" max="8" width="13.28515625" style="1" customWidth="1"/>
    <col min="9" max="16384" width="9.140625" style="1"/>
  </cols>
  <sheetData>
    <row r="5" spans="1:8" ht="17.25" x14ac:dyDescent="0.3">
      <c r="B5" s="90" t="s">
        <v>10</v>
      </c>
      <c r="C5" s="91"/>
      <c r="D5" s="91"/>
      <c r="E5" s="91"/>
      <c r="F5" s="92"/>
    </row>
    <row r="6" spans="1:8" ht="50.25" customHeight="1" x14ac:dyDescent="0.3">
      <c r="B6" s="90" t="s">
        <v>11</v>
      </c>
      <c r="C6" s="92"/>
      <c r="D6" s="92"/>
      <c r="E6" s="92"/>
      <c r="F6" s="92"/>
    </row>
    <row r="7" spans="1:8" ht="30" customHeight="1" x14ac:dyDescent="0.25">
      <c r="B7" s="5" t="s">
        <v>12</v>
      </c>
      <c r="C7" s="79" t="s">
        <v>13</v>
      </c>
      <c r="D7" s="79"/>
      <c r="E7" s="79"/>
    </row>
    <row r="8" spans="1:8" ht="19.5" customHeight="1" x14ac:dyDescent="0.25">
      <c r="B8" s="5" t="s">
        <v>14</v>
      </c>
      <c r="C8" s="80">
        <v>5030004820</v>
      </c>
      <c r="D8" s="80"/>
      <c r="E8" s="80"/>
    </row>
    <row r="9" spans="1:8" ht="19.5" customHeight="1" x14ac:dyDescent="0.25">
      <c r="B9" s="5" t="s">
        <v>15</v>
      </c>
      <c r="C9" s="80">
        <v>503001001</v>
      </c>
      <c r="D9" s="80"/>
      <c r="E9" s="80"/>
    </row>
    <row r="10" spans="1:8" ht="19.5" customHeight="1" x14ac:dyDescent="0.25">
      <c r="B10" s="5" t="s">
        <v>57</v>
      </c>
      <c r="C10" s="80" t="s">
        <v>58</v>
      </c>
      <c r="D10" s="87"/>
      <c r="E10" s="41"/>
    </row>
    <row r="11" spans="1:8" ht="18" customHeight="1" thickBot="1" x14ac:dyDescent="0.3">
      <c r="B11" s="3"/>
      <c r="C11" s="14"/>
      <c r="D11" s="62"/>
      <c r="E11" s="42"/>
    </row>
    <row r="12" spans="1:8" ht="15" customHeight="1" thickBot="1" x14ac:dyDescent="0.3">
      <c r="A12" s="81" t="s">
        <v>0</v>
      </c>
      <c r="B12" s="83" t="s">
        <v>17</v>
      </c>
      <c r="C12" s="85" t="s">
        <v>1</v>
      </c>
      <c r="D12" s="88">
        <v>2014</v>
      </c>
      <c r="E12" s="89"/>
      <c r="F12" s="66" t="s">
        <v>20</v>
      </c>
    </row>
    <row r="13" spans="1:8" ht="10.5" customHeight="1" x14ac:dyDescent="0.25">
      <c r="A13" s="82"/>
      <c r="B13" s="84"/>
      <c r="C13" s="86"/>
      <c r="D13" s="52"/>
      <c r="E13" s="35"/>
      <c r="F13" s="67"/>
    </row>
    <row r="14" spans="1:8" ht="19.5" customHeight="1" thickBot="1" x14ac:dyDescent="0.3">
      <c r="A14" s="2" t="s">
        <v>16</v>
      </c>
      <c r="B14" s="13"/>
      <c r="C14" s="15"/>
      <c r="D14" s="52" t="s">
        <v>18</v>
      </c>
      <c r="E14" s="36" t="s">
        <v>19</v>
      </c>
      <c r="F14" s="68"/>
    </row>
    <row r="15" spans="1:8" ht="15.75" x14ac:dyDescent="0.25">
      <c r="A15" s="6" t="s">
        <v>21</v>
      </c>
      <c r="B15" s="16" t="s">
        <v>22</v>
      </c>
      <c r="C15" s="17"/>
      <c r="D15" s="37"/>
      <c r="E15" s="37"/>
      <c r="F15" s="74"/>
    </row>
    <row r="16" spans="1:8" ht="31.5" x14ac:dyDescent="0.25">
      <c r="A16" s="7" t="s">
        <v>2</v>
      </c>
      <c r="B16" s="16" t="s">
        <v>23</v>
      </c>
      <c r="C16" s="18" t="s">
        <v>24</v>
      </c>
      <c r="D16" s="37">
        <f>D17+D42+D58</f>
        <v>8886.130000000001</v>
      </c>
      <c r="E16" s="37">
        <f>E17+E42+E58</f>
        <v>12971.64</v>
      </c>
      <c r="F16" s="69"/>
      <c r="H16" s="39"/>
    </row>
    <row r="17" spans="1:8" ht="15.75" x14ac:dyDescent="0.25">
      <c r="A17" s="8" t="s">
        <v>3</v>
      </c>
      <c r="B17" s="34" t="s">
        <v>25</v>
      </c>
      <c r="C17" s="18" t="s">
        <v>24</v>
      </c>
      <c r="D17" s="37">
        <f>D18+D24+D27+D39+D40</f>
        <v>6884.8</v>
      </c>
      <c r="E17" s="37">
        <f>E18+E24+E27+E39+E40</f>
        <v>9240.64</v>
      </c>
      <c r="F17" s="64"/>
      <c r="H17" s="39"/>
    </row>
    <row r="18" spans="1:8" ht="15.75" x14ac:dyDescent="0.25">
      <c r="A18" s="9" t="s">
        <v>26</v>
      </c>
      <c r="B18" s="19" t="s">
        <v>27</v>
      </c>
      <c r="C18" s="18" t="s">
        <v>24</v>
      </c>
      <c r="D18" s="43">
        <f>D19+D20+D21</f>
        <v>1731.3999999999999</v>
      </c>
      <c r="E18" s="43">
        <f>E19+E20+E21</f>
        <v>584</v>
      </c>
      <c r="F18" s="64"/>
    </row>
    <row r="19" spans="1:8" ht="75.75" customHeight="1" x14ac:dyDescent="0.25">
      <c r="A19" s="8" t="s">
        <v>32</v>
      </c>
      <c r="B19" s="20" t="s">
        <v>28</v>
      </c>
      <c r="C19" s="18" t="s">
        <v>24</v>
      </c>
      <c r="D19" s="38">
        <v>319.3</v>
      </c>
      <c r="E19" s="43">
        <v>251.1</v>
      </c>
      <c r="F19" s="64" t="s">
        <v>129</v>
      </c>
    </row>
    <row r="20" spans="1:8" ht="33" customHeight="1" x14ac:dyDescent="0.25">
      <c r="A20" s="8" t="s">
        <v>31</v>
      </c>
      <c r="B20" s="20" t="s">
        <v>29</v>
      </c>
      <c r="C20" s="18" t="s">
        <v>24</v>
      </c>
      <c r="D20" s="38">
        <v>0</v>
      </c>
      <c r="E20" s="43">
        <v>110</v>
      </c>
      <c r="F20" s="64" t="s">
        <v>127</v>
      </c>
    </row>
    <row r="21" spans="1:8" ht="72" customHeight="1" x14ac:dyDescent="0.25">
      <c r="A21" s="11" t="s">
        <v>33</v>
      </c>
      <c r="B21" s="21" t="s">
        <v>30</v>
      </c>
      <c r="C21" s="18" t="s">
        <v>24</v>
      </c>
      <c r="D21" s="38">
        <f>D22</f>
        <v>1412.1</v>
      </c>
      <c r="E21" s="43">
        <v>222.9</v>
      </c>
      <c r="F21" s="64"/>
    </row>
    <row r="22" spans="1:8" ht="56.25" customHeight="1" x14ac:dyDescent="0.25">
      <c r="A22" s="11" t="s">
        <v>34</v>
      </c>
      <c r="B22" s="20" t="s">
        <v>35</v>
      </c>
      <c r="C22" s="18" t="s">
        <v>24</v>
      </c>
      <c r="D22" s="38">
        <v>1412.1</v>
      </c>
      <c r="E22" s="43">
        <v>222.9</v>
      </c>
      <c r="F22" s="64" t="s">
        <v>128</v>
      </c>
    </row>
    <row r="23" spans="1:8" ht="15.75" x14ac:dyDescent="0.25">
      <c r="A23" s="11"/>
      <c r="B23" s="20"/>
      <c r="C23" s="18"/>
      <c r="D23" s="37"/>
      <c r="E23" s="38"/>
      <c r="F23" s="64"/>
    </row>
    <row r="24" spans="1:8" ht="61.5" customHeight="1" x14ac:dyDescent="0.25">
      <c r="A24" s="12" t="s">
        <v>36</v>
      </c>
      <c r="B24" s="22" t="s">
        <v>37</v>
      </c>
      <c r="C24" s="18" t="s">
        <v>24</v>
      </c>
      <c r="D24" s="63">
        <v>3334.6</v>
      </c>
      <c r="E24" s="44">
        <v>6882.1</v>
      </c>
      <c r="F24" s="64" t="s">
        <v>137</v>
      </c>
    </row>
    <row r="25" spans="1:8" ht="15.75" x14ac:dyDescent="0.25">
      <c r="A25" s="12" t="s">
        <v>38</v>
      </c>
      <c r="B25" s="22" t="s">
        <v>35</v>
      </c>
      <c r="C25" s="18" t="s">
        <v>24</v>
      </c>
      <c r="D25" s="38">
        <v>0</v>
      </c>
      <c r="E25" s="46">
        <v>0</v>
      </c>
      <c r="F25" s="64"/>
    </row>
    <row r="26" spans="1:8" ht="15.75" x14ac:dyDescent="0.25">
      <c r="A26" s="12"/>
      <c r="B26" s="22"/>
      <c r="C26" s="18" t="s">
        <v>24</v>
      </c>
      <c r="D26" s="45"/>
      <c r="E26" s="38"/>
      <c r="F26" s="64"/>
    </row>
    <row r="27" spans="1:8" ht="31.5" x14ac:dyDescent="0.25">
      <c r="A27" s="10" t="s">
        <v>39</v>
      </c>
      <c r="B27" s="21" t="s">
        <v>117</v>
      </c>
      <c r="C27" s="18" t="s">
        <v>24</v>
      </c>
      <c r="D27" s="38">
        <f>D28+D29+D30+D31+D33+D35</f>
        <v>1818.8</v>
      </c>
      <c r="E27" s="48">
        <f>E28+E29+E30+E31+E33+E35</f>
        <v>1774.54</v>
      </c>
      <c r="F27" s="64"/>
      <c r="H27" s="39">
        <f>F27-E27</f>
        <v>-1774.54</v>
      </c>
    </row>
    <row r="28" spans="1:8" ht="45" x14ac:dyDescent="0.25">
      <c r="A28" s="10"/>
      <c r="B28" s="21" t="s">
        <v>132</v>
      </c>
      <c r="C28" s="18" t="s">
        <v>24</v>
      </c>
      <c r="D28" s="38">
        <v>16.100000000000001</v>
      </c>
      <c r="E28" s="48">
        <v>26.8</v>
      </c>
      <c r="F28" s="64" t="s">
        <v>130</v>
      </c>
    </row>
    <row r="29" spans="1:8" ht="31.5" x14ac:dyDescent="0.25">
      <c r="A29" s="10"/>
      <c r="B29" s="21" t="s">
        <v>131</v>
      </c>
      <c r="C29" s="18" t="s">
        <v>24</v>
      </c>
      <c r="D29" s="38">
        <v>351.6</v>
      </c>
      <c r="E29" s="48">
        <v>360.1</v>
      </c>
      <c r="F29" s="64"/>
    </row>
    <row r="30" spans="1:8" ht="31.5" x14ac:dyDescent="0.25">
      <c r="A30" s="10"/>
      <c r="B30" s="21" t="s">
        <v>118</v>
      </c>
      <c r="C30" s="18" t="s">
        <v>24</v>
      </c>
      <c r="D30" s="38">
        <v>32.4</v>
      </c>
      <c r="E30" s="48">
        <v>113.54</v>
      </c>
      <c r="F30" s="64" t="s">
        <v>133</v>
      </c>
    </row>
    <row r="31" spans="1:8" ht="30.75" customHeight="1" x14ac:dyDescent="0.25">
      <c r="A31" s="10"/>
      <c r="B31" s="21" t="s">
        <v>119</v>
      </c>
      <c r="C31" s="18"/>
      <c r="D31" s="38">
        <v>15</v>
      </c>
      <c r="E31" s="48">
        <v>48.7</v>
      </c>
      <c r="F31" s="64" t="s">
        <v>134</v>
      </c>
    </row>
    <row r="32" spans="1:8" ht="15.75" x14ac:dyDescent="0.25">
      <c r="A32" s="10"/>
      <c r="B32" s="21"/>
      <c r="C32" s="18"/>
      <c r="D32" s="38"/>
      <c r="E32" s="48"/>
      <c r="F32" s="64"/>
    </row>
    <row r="33" spans="1:8" ht="45" x14ac:dyDescent="0.25">
      <c r="A33" s="10" t="s">
        <v>40</v>
      </c>
      <c r="B33" s="21" t="s">
        <v>41</v>
      </c>
      <c r="C33" s="18" t="s">
        <v>24</v>
      </c>
      <c r="D33" s="38">
        <v>38.1</v>
      </c>
      <c r="E33" s="48">
        <v>56.1</v>
      </c>
      <c r="F33" s="64" t="s">
        <v>135</v>
      </c>
    </row>
    <row r="34" spans="1:8" ht="32.25" customHeight="1" x14ac:dyDescent="0.25">
      <c r="A34" s="10" t="s">
        <v>42</v>
      </c>
      <c r="B34" s="21" t="s">
        <v>43</v>
      </c>
      <c r="C34" s="18" t="s">
        <v>24</v>
      </c>
      <c r="D34" s="38">
        <v>0</v>
      </c>
      <c r="E34" s="48">
        <v>0</v>
      </c>
      <c r="F34" s="70"/>
    </row>
    <row r="35" spans="1:8" ht="31.5" x14ac:dyDescent="0.25">
      <c r="A35" s="10" t="s">
        <v>44</v>
      </c>
      <c r="B35" s="21" t="s">
        <v>45</v>
      </c>
      <c r="C35" s="18" t="s">
        <v>24</v>
      </c>
      <c r="D35" s="38">
        <v>1365.6</v>
      </c>
      <c r="E35" s="48">
        <f>E36+E37</f>
        <v>1169.3</v>
      </c>
      <c r="F35" s="64"/>
    </row>
    <row r="36" spans="1:8" ht="15.75" x14ac:dyDescent="0.25">
      <c r="A36" s="10"/>
      <c r="B36" s="21" t="s">
        <v>121</v>
      </c>
      <c r="C36" s="18"/>
      <c r="D36" s="38">
        <f>D35-D37</f>
        <v>1340.6</v>
      </c>
      <c r="E36" s="48">
        <v>1139</v>
      </c>
      <c r="F36" s="64"/>
    </row>
    <row r="37" spans="1:8" ht="15.75" x14ac:dyDescent="0.25">
      <c r="A37" s="10"/>
      <c r="B37" s="21" t="s">
        <v>122</v>
      </c>
      <c r="C37" s="18"/>
      <c r="D37" s="38">
        <v>25</v>
      </c>
      <c r="E37" s="48">
        <v>30.3</v>
      </c>
      <c r="F37" s="64"/>
    </row>
    <row r="38" spans="1:8" ht="15.75" x14ac:dyDescent="0.25">
      <c r="A38" s="10"/>
      <c r="B38" s="23"/>
      <c r="C38" s="18" t="s">
        <v>24</v>
      </c>
      <c r="D38" s="38"/>
      <c r="E38" s="38"/>
      <c r="F38" s="64"/>
    </row>
    <row r="39" spans="1:8" ht="47.25" customHeight="1" x14ac:dyDescent="0.25">
      <c r="A39" s="10" t="s">
        <v>46</v>
      </c>
      <c r="B39" s="21" t="s">
        <v>47</v>
      </c>
      <c r="C39" s="18" t="s">
        <v>24</v>
      </c>
      <c r="D39" s="38"/>
      <c r="E39" s="38">
        <v>0</v>
      </c>
      <c r="F39" s="64"/>
    </row>
    <row r="40" spans="1:8" ht="29.25" customHeight="1" x14ac:dyDescent="0.25">
      <c r="A40" s="10" t="s">
        <v>48</v>
      </c>
      <c r="B40" s="21" t="s">
        <v>49</v>
      </c>
      <c r="C40" s="18" t="s">
        <v>24</v>
      </c>
      <c r="D40" s="38"/>
      <c r="E40" s="38">
        <v>0</v>
      </c>
      <c r="F40" s="64"/>
    </row>
    <row r="41" spans="1:8" ht="15.75" x14ac:dyDescent="0.25">
      <c r="A41" s="10"/>
      <c r="B41" s="24"/>
      <c r="C41" s="18" t="s">
        <v>24</v>
      </c>
      <c r="D41" s="38"/>
      <c r="E41" s="38"/>
      <c r="F41" s="64"/>
    </row>
    <row r="42" spans="1:8" ht="31.5" x14ac:dyDescent="0.25">
      <c r="A42" s="47" t="s">
        <v>4</v>
      </c>
      <c r="B42" s="50" t="s">
        <v>50</v>
      </c>
      <c r="C42" s="18" t="s">
        <v>24</v>
      </c>
      <c r="D42" s="51">
        <f>D49+D51+D52+D56+D47</f>
        <v>2001.33</v>
      </c>
      <c r="E42" s="51">
        <f>E49+E51+E52+E56+E47</f>
        <v>3731</v>
      </c>
      <c r="F42" s="64">
        <v>3761.3</v>
      </c>
      <c r="H42" s="39">
        <f>F42-E42</f>
        <v>30.300000000000182</v>
      </c>
    </row>
    <row r="43" spans="1:8" ht="15.75" x14ac:dyDescent="0.25">
      <c r="A43" s="10" t="s">
        <v>51</v>
      </c>
      <c r="B43" s="21" t="s">
        <v>52</v>
      </c>
      <c r="C43" s="18" t="s">
        <v>24</v>
      </c>
      <c r="D43" s="38">
        <v>0</v>
      </c>
      <c r="E43" s="49">
        <v>0</v>
      </c>
      <c r="F43" s="64"/>
    </row>
    <row r="44" spans="1:8" ht="15.75" hidden="1" x14ac:dyDescent="0.25">
      <c r="A44" s="10"/>
      <c r="B44" s="21"/>
      <c r="C44" s="18" t="s">
        <v>24</v>
      </c>
      <c r="D44" s="38"/>
      <c r="E44" s="49"/>
      <c r="F44" s="64"/>
    </row>
    <row r="45" spans="1:8" ht="47.25" x14ac:dyDescent="0.25">
      <c r="A45" s="10" t="s">
        <v>53</v>
      </c>
      <c r="B45" s="21" t="s">
        <v>54</v>
      </c>
      <c r="C45" s="18" t="s">
        <v>24</v>
      </c>
      <c r="D45" s="38">
        <v>0</v>
      </c>
      <c r="E45" s="49">
        <v>0</v>
      </c>
      <c r="F45" s="64"/>
    </row>
    <row r="46" spans="1:8" ht="15.75" x14ac:dyDescent="0.25">
      <c r="A46" s="10" t="s">
        <v>55</v>
      </c>
      <c r="B46" s="21" t="s">
        <v>8</v>
      </c>
      <c r="C46" s="18" t="s">
        <v>24</v>
      </c>
      <c r="D46" s="38">
        <v>0</v>
      </c>
      <c r="E46" s="49">
        <v>0</v>
      </c>
      <c r="F46" s="64"/>
    </row>
    <row r="47" spans="1:8" ht="13.5" customHeight="1" x14ac:dyDescent="0.25">
      <c r="A47" s="10" t="s">
        <v>56</v>
      </c>
      <c r="B47" s="21" t="s">
        <v>6</v>
      </c>
      <c r="C47" s="18" t="s">
        <v>24</v>
      </c>
      <c r="D47" s="38">
        <v>1136.7</v>
      </c>
      <c r="E47" s="49">
        <v>2098.4</v>
      </c>
      <c r="F47" s="64"/>
    </row>
    <row r="48" spans="1:8" ht="46.5" customHeight="1" x14ac:dyDescent="0.25">
      <c r="A48" s="10" t="s">
        <v>59</v>
      </c>
      <c r="B48" s="21" t="s">
        <v>60</v>
      </c>
      <c r="C48" s="18" t="s">
        <v>24</v>
      </c>
      <c r="D48" s="38"/>
      <c r="E48" s="49">
        <v>0</v>
      </c>
      <c r="F48" s="64"/>
    </row>
    <row r="49" spans="1:6" ht="44.25" customHeight="1" x14ac:dyDescent="0.25">
      <c r="A49" s="10" t="s">
        <v>61</v>
      </c>
      <c r="B49" s="21" t="s">
        <v>62</v>
      </c>
      <c r="C49" s="18" t="s">
        <v>24</v>
      </c>
      <c r="D49" s="38">
        <v>454.73</v>
      </c>
      <c r="E49" s="49">
        <v>970.3</v>
      </c>
      <c r="F49" s="64" t="s">
        <v>138</v>
      </c>
    </row>
    <row r="50" spans="1:6" ht="13.5" customHeight="1" x14ac:dyDescent="0.25">
      <c r="A50" s="10" t="s">
        <v>63</v>
      </c>
      <c r="B50" s="21" t="s">
        <v>64</v>
      </c>
      <c r="C50" s="18" t="s">
        <v>24</v>
      </c>
      <c r="D50" s="38">
        <v>0</v>
      </c>
      <c r="E50" s="49">
        <v>0</v>
      </c>
      <c r="F50" s="64"/>
    </row>
    <row r="51" spans="1:6" ht="13.5" customHeight="1" x14ac:dyDescent="0.25">
      <c r="A51" s="10" t="s">
        <v>65</v>
      </c>
      <c r="B51" s="21" t="s">
        <v>7</v>
      </c>
      <c r="C51" s="18" t="s">
        <v>24</v>
      </c>
      <c r="D51" s="38">
        <v>10.7</v>
      </c>
      <c r="E51" s="49">
        <v>14</v>
      </c>
      <c r="F51" s="64"/>
    </row>
    <row r="52" spans="1:6" ht="27.75" customHeight="1" x14ac:dyDescent="0.25">
      <c r="A52" s="10" t="s">
        <v>66</v>
      </c>
      <c r="B52" s="21" t="s">
        <v>67</v>
      </c>
      <c r="C52" s="18" t="s">
        <v>24</v>
      </c>
      <c r="D52" s="38">
        <f>15+0.8</f>
        <v>15.8</v>
      </c>
      <c r="E52" s="49">
        <f>16.1+97.4</f>
        <v>113.5</v>
      </c>
      <c r="F52" s="64" t="s">
        <v>136</v>
      </c>
    </row>
    <row r="53" spans="1:6" ht="79.5" customHeight="1" x14ac:dyDescent="0.25">
      <c r="A53" s="10" t="s">
        <v>68</v>
      </c>
      <c r="B53" s="21" t="s">
        <v>69</v>
      </c>
      <c r="C53" s="18" t="s">
        <v>24</v>
      </c>
      <c r="D53" s="38">
        <v>0</v>
      </c>
      <c r="E53" s="49">
        <v>0</v>
      </c>
      <c r="F53" s="64"/>
    </row>
    <row r="54" spans="1:6" ht="28.5" customHeight="1" x14ac:dyDescent="0.25">
      <c r="A54" s="10" t="s">
        <v>70</v>
      </c>
      <c r="B54" s="21" t="s">
        <v>71</v>
      </c>
      <c r="C54" s="18" t="s">
        <v>24</v>
      </c>
      <c r="D54" s="38">
        <v>0</v>
      </c>
      <c r="E54" s="49">
        <v>0</v>
      </c>
      <c r="F54" s="64"/>
    </row>
    <row r="55" spans="1:6" ht="109.5" customHeight="1" x14ac:dyDescent="0.25">
      <c r="A55" s="10" t="s">
        <v>72</v>
      </c>
      <c r="B55" s="21" t="s">
        <v>73</v>
      </c>
      <c r="C55" s="18" t="s">
        <v>24</v>
      </c>
      <c r="D55" s="38">
        <v>0</v>
      </c>
      <c r="E55" s="49">
        <v>0</v>
      </c>
      <c r="F55" s="64"/>
    </row>
    <row r="56" spans="1:6" ht="30.75" customHeight="1" x14ac:dyDescent="0.25">
      <c r="A56" s="10" t="s">
        <v>74</v>
      </c>
      <c r="B56" s="21" t="s">
        <v>75</v>
      </c>
      <c r="C56" s="18" t="s">
        <v>24</v>
      </c>
      <c r="D56" s="38">
        <v>383.4</v>
      </c>
      <c r="E56" s="49">
        <f>E57</f>
        <v>534.79999999999995</v>
      </c>
      <c r="F56" s="64"/>
    </row>
    <row r="57" spans="1:6" ht="36.75" customHeight="1" x14ac:dyDescent="0.25">
      <c r="A57" s="10"/>
      <c r="B57" s="21" t="s">
        <v>123</v>
      </c>
      <c r="C57" s="18" t="s">
        <v>24</v>
      </c>
      <c r="D57" s="38">
        <v>383.4</v>
      </c>
      <c r="E57" s="49">
        <v>534.79999999999995</v>
      </c>
      <c r="F57" s="64"/>
    </row>
    <row r="58" spans="1:6" ht="47.25" customHeight="1" x14ac:dyDescent="0.25">
      <c r="A58" s="10" t="s">
        <v>5</v>
      </c>
      <c r="B58" s="21" t="s">
        <v>76</v>
      </c>
      <c r="C58" s="18" t="s">
        <v>24</v>
      </c>
      <c r="D58" s="38">
        <v>0</v>
      </c>
      <c r="E58" s="38">
        <v>0</v>
      </c>
      <c r="F58" s="64"/>
    </row>
    <row r="59" spans="1:6" ht="13.5" customHeight="1" x14ac:dyDescent="0.25">
      <c r="A59" s="10"/>
      <c r="B59" s="21"/>
      <c r="C59" s="18"/>
      <c r="D59" s="38"/>
      <c r="E59" s="38"/>
      <c r="F59" s="64"/>
    </row>
    <row r="60" spans="1:6" ht="31.5" customHeight="1" x14ac:dyDescent="0.25">
      <c r="A60" s="25" t="s">
        <v>77</v>
      </c>
      <c r="B60" s="21" t="s">
        <v>120</v>
      </c>
      <c r="C60" s="18" t="s">
        <v>24</v>
      </c>
      <c r="D60" s="38">
        <f>D20+D25+D22</f>
        <v>1412.1</v>
      </c>
      <c r="E60" s="38">
        <f>E20+E25+E22</f>
        <v>332.9</v>
      </c>
      <c r="F60" s="64"/>
    </row>
    <row r="61" spans="1:6" ht="45" customHeight="1" x14ac:dyDescent="0.25">
      <c r="A61" s="25" t="s">
        <v>78</v>
      </c>
      <c r="B61" s="21" t="s">
        <v>79</v>
      </c>
      <c r="C61" s="18" t="s">
        <v>24</v>
      </c>
      <c r="D61" s="38">
        <v>3299</v>
      </c>
      <c r="E61" s="38">
        <v>2890.5</v>
      </c>
      <c r="F61" s="64"/>
    </row>
    <row r="62" spans="1:6" ht="13.5" customHeight="1" x14ac:dyDescent="0.25">
      <c r="A62" s="29"/>
      <c r="B62" s="27"/>
      <c r="C62" s="18"/>
      <c r="D62" s="38"/>
      <c r="E62" s="38"/>
      <c r="F62" s="64"/>
    </row>
    <row r="63" spans="1:6" ht="13.5" customHeight="1" x14ac:dyDescent="0.25">
      <c r="A63" s="31" t="s">
        <v>3</v>
      </c>
      <c r="B63" s="28" t="s">
        <v>80</v>
      </c>
      <c r="C63" s="26"/>
      <c r="D63" s="38"/>
      <c r="E63" s="38"/>
      <c r="F63" s="64"/>
    </row>
    <row r="64" spans="1:6" ht="13.5" customHeight="1" x14ac:dyDescent="0.25">
      <c r="A64" s="30"/>
      <c r="B64" s="32" t="s">
        <v>81</v>
      </c>
      <c r="C64" s="54" t="s">
        <v>82</v>
      </c>
      <c r="D64" s="55"/>
      <c r="E64" s="55"/>
      <c r="F64" s="71"/>
    </row>
    <row r="65" spans="1:6" ht="13.5" customHeight="1" x14ac:dyDescent="0.25">
      <c r="A65" s="33" t="s">
        <v>4</v>
      </c>
      <c r="B65" s="53" t="s">
        <v>80</v>
      </c>
      <c r="C65" s="58"/>
      <c r="D65" s="60"/>
      <c r="E65" s="60"/>
      <c r="F65" s="71"/>
    </row>
    <row r="66" spans="1:6" ht="60" customHeight="1" x14ac:dyDescent="0.25">
      <c r="A66" s="30"/>
      <c r="B66" s="57" t="s">
        <v>83</v>
      </c>
      <c r="C66" s="59" t="s">
        <v>24</v>
      </c>
      <c r="D66" s="56">
        <v>1.625</v>
      </c>
      <c r="E66" s="56">
        <v>1.6060000000000001</v>
      </c>
      <c r="F66" s="72" t="s">
        <v>126</v>
      </c>
    </row>
    <row r="67" spans="1:6" ht="21.75" customHeight="1" x14ac:dyDescent="0.25">
      <c r="A67" s="30"/>
      <c r="B67" s="19"/>
      <c r="C67" s="18"/>
      <c r="D67" s="38"/>
      <c r="E67" s="38"/>
      <c r="F67" s="64"/>
    </row>
    <row r="68" spans="1:6" ht="62.25" customHeight="1" x14ac:dyDescent="0.25">
      <c r="A68" s="25" t="s">
        <v>84</v>
      </c>
      <c r="B68" s="22" t="s">
        <v>85</v>
      </c>
      <c r="C68" s="18" t="s">
        <v>86</v>
      </c>
      <c r="D68" s="38" t="s">
        <v>86</v>
      </c>
      <c r="E68" s="38" t="s">
        <v>86</v>
      </c>
      <c r="F68" s="73" t="s">
        <v>86</v>
      </c>
    </row>
    <row r="69" spans="1:6" ht="28.5" customHeight="1" x14ac:dyDescent="0.25">
      <c r="A69" s="25" t="s">
        <v>87</v>
      </c>
      <c r="B69" s="21" t="s">
        <v>88</v>
      </c>
      <c r="C69" s="18" t="s">
        <v>89</v>
      </c>
      <c r="D69" s="38"/>
      <c r="E69" s="38">
        <v>535</v>
      </c>
      <c r="F69" s="64"/>
    </row>
    <row r="70" spans="1:6" ht="47.25" customHeight="1" x14ac:dyDescent="0.25">
      <c r="A70" s="25" t="s">
        <v>90</v>
      </c>
      <c r="B70" s="21" t="s">
        <v>91</v>
      </c>
      <c r="C70" s="18" t="s">
        <v>92</v>
      </c>
      <c r="D70" s="38"/>
      <c r="E70" s="76">
        <v>37.15</v>
      </c>
      <c r="F70" s="64"/>
    </row>
    <row r="71" spans="1:6" ht="52.5" customHeight="1" x14ac:dyDescent="0.25">
      <c r="A71" s="25" t="s">
        <v>93</v>
      </c>
      <c r="B71" s="21" t="s">
        <v>141</v>
      </c>
      <c r="C71" s="18" t="s">
        <v>92</v>
      </c>
      <c r="D71" s="38"/>
      <c r="E71" s="76">
        <v>37.15</v>
      </c>
      <c r="F71" s="64" t="s">
        <v>142</v>
      </c>
    </row>
    <row r="72" spans="1:6" ht="31.5" x14ac:dyDescent="0.25">
      <c r="A72" s="25" t="s">
        <v>9</v>
      </c>
      <c r="B72" s="21" t="s">
        <v>94</v>
      </c>
      <c r="C72" s="18" t="s">
        <v>95</v>
      </c>
      <c r="D72" s="38"/>
      <c r="E72" s="75">
        <v>322.52</v>
      </c>
      <c r="F72" s="64"/>
    </row>
    <row r="73" spans="1:6" ht="45.75" x14ac:dyDescent="0.25">
      <c r="A73" s="25" t="s">
        <v>96</v>
      </c>
      <c r="B73" s="21" t="s">
        <v>97</v>
      </c>
      <c r="C73" s="18" t="s">
        <v>95</v>
      </c>
      <c r="D73" s="38"/>
      <c r="E73" s="77" t="s">
        <v>139</v>
      </c>
      <c r="F73" s="78" t="s">
        <v>140</v>
      </c>
    </row>
    <row r="74" spans="1:6" ht="31.5" x14ac:dyDescent="0.25">
      <c r="A74" s="25" t="s">
        <v>98</v>
      </c>
      <c r="B74" s="21" t="s">
        <v>99</v>
      </c>
      <c r="C74" s="18" t="s">
        <v>95</v>
      </c>
      <c r="D74" s="38"/>
      <c r="E74" s="75">
        <v>603.83000000000004</v>
      </c>
      <c r="F74" s="64"/>
    </row>
    <row r="75" spans="1:6" ht="31.5" x14ac:dyDescent="0.25">
      <c r="A75" s="25" t="s">
        <v>100</v>
      </c>
      <c r="B75" s="21" t="s">
        <v>101</v>
      </c>
      <c r="C75" s="18" t="s">
        <v>95</v>
      </c>
      <c r="D75" s="38"/>
      <c r="E75" s="75">
        <v>603.83000000000004</v>
      </c>
      <c r="F75" s="64" t="s">
        <v>142</v>
      </c>
    </row>
    <row r="76" spans="1:6" ht="15.75" x14ac:dyDescent="0.25">
      <c r="A76" s="25" t="s">
        <v>102</v>
      </c>
      <c r="B76" s="21" t="s">
        <v>103</v>
      </c>
      <c r="C76" s="18" t="s">
        <v>104</v>
      </c>
      <c r="D76" s="38"/>
      <c r="E76" s="75">
        <v>110.42</v>
      </c>
      <c r="F76" s="64" t="s">
        <v>116</v>
      </c>
    </row>
    <row r="77" spans="1:6" ht="31.5" x14ac:dyDescent="0.25">
      <c r="A77" s="25" t="s">
        <v>105</v>
      </c>
      <c r="B77" s="21" t="s">
        <v>106</v>
      </c>
      <c r="C77" s="18" t="s">
        <v>104</v>
      </c>
      <c r="D77" s="38"/>
      <c r="E77" s="77" t="s">
        <v>143</v>
      </c>
      <c r="F77" s="78" t="s">
        <v>140</v>
      </c>
    </row>
    <row r="78" spans="1:6" ht="15.75" x14ac:dyDescent="0.25">
      <c r="A78" s="25" t="s">
        <v>107</v>
      </c>
      <c r="B78" s="21" t="s">
        <v>108</v>
      </c>
      <c r="C78" s="18" t="s">
        <v>109</v>
      </c>
      <c r="D78" s="38"/>
      <c r="E78" s="38">
        <v>100</v>
      </c>
      <c r="F78" s="64"/>
    </row>
    <row r="79" spans="1:6" ht="30" customHeight="1" x14ac:dyDescent="0.25">
      <c r="A79" s="25" t="s">
        <v>110</v>
      </c>
      <c r="B79" s="21" t="s">
        <v>111</v>
      </c>
      <c r="C79" s="18" t="s">
        <v>24</v>
      </c>
      <c r="D79" s="38"/>
      <c r="E79" s="38">
        <v>3250.7</v>
      </c>
      <c r="F79" s="64"/>
    </row>
    <row r="80" spans="1:6" ht="31.5" x14ac:dyDescent="0.25">
      <c r="A80" s="25" t="s">
        <v>112</v>
      </c>
      <c r="B80" s="21" t="s">
        <v>113</v>
      </c>
      <c r="C80" s="18" t="s">
        <v>24</v>
      </c>
      <c r="D80" s="38"/>
      <c r="E80" s="38">
        <v>0</v>
      </c>
      <c r="F80" s="64"/>
    </row>
    <row r="81" spans="1:6" ht="47.25" x14ac:dyDescent="0.25">
      <c r="A81" s="10" t="s">
        <v>114</v>
      </c>
      <c r="B81" s="21" t="s">
        <v>115</v>
      </c>
      <c r="C81" s="18" t="s">
        <v>109</v>
      </c>
      <c r="D81" s="38"/>
      <c r="E81" s="75">
        <v>3.64</v>
      </c>
      <c r="F81" s="73" t="s">
        <v>86</v>
      </c>
    </row>
    <row r="82" spans="1:6" x14ac:dyDescent="0.25">
      <c r="C82" s="1"/>
    </row>
    <row r="83" spans="1:6" x14ac:dyDescent="0.25">
      <c r="C83" s="1"/>
    </row>
    <row r="84" spans="1:6" ht="15.75" x14ac:dyDescent="0.25">
      <c r="B84" s="61" t="s">
        <v>124</v>
      </c>
      <c r="C84" s="1"/>
      <c r="D84" s="40" t="s">
        <v>125</v>
      </c>
    </row>
    <row r="85" spans="1:6" x14ac:dyDescent="0.25">
      <c r="C85" s="1"/>
    </row>
    <row r="86" spans="1:6" x14ac:dyDescent="0.25">
      <c r="C86" s="1"/>
    </row>
    <row r="87" spans="1:6" x14ac:dyDescent="0.25">
      <c r="C87" s="1"/>
    </row>
    <row r="88" spans="1:6" x14ac:dyDescent="0.25">
      <c r="C88" s="1"/>
    </row>
    <row r="89" spans="1:6" x14ac:dyDescent="0.25">
      <c r="C89" s="1"/>
    </row>
    <row r="90" spans="1:6" x14ac:dyDescent="0.25">
      <c r="C90" s="1"/>
    </row>
    <row r="91" spans="1:6" x14ac:dyDescent="0.25">
      <c r="C91" s="1"/>
    </row>
    <row r="92" spans="1:6" x14ac:dyDescent="0.25">
      <c r="C92" s="1"/>
    </row>
    <row r="93" spans="1:6" x14ac:dyDescent="0.25">
      <c r="C93" s="1"/>
    </row>
  </sheetData>
  <mergeCells count="10">
    <mergeCell ref="A12:A13"/>
    <mergeCell ref="B12:B13"/>
    <mergeCell ref="C12:C13"/>
    <mergeCell ref="D12:E12"/>
    <mergeCell ref="B5:F5"/>
    <mergeCell ref="B6:F6"/>
    <mergeCell ref="C7:E7"/>
    <mergeCell ref="C8:E8"/>
    <mergeCell ref="C9:E9"/>
    <mergeCell ref="C10:D10"/>
  </mergeCells>
  <pageMargins left="0.70866141732283472" right="0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уточнен  подконтр 2012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</dc:creator>
  <cp:lastModifiedBy>User</cp:lastModifiedBy>
  <cp:lastPrinted>2015-04-15T15:02:19Z</cp:lastPrinted>
  <dcterms:created xsi:type="dcterms:W3CDTF">2015-04-14T16:37:59Z</dcterms:created>
  <dcterms:modified xsi:type="dcterms:W3CDTF">2015-04-19T12:02:57Z</dcterms:modified>
</cp:coreProperties>
</file>